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ВЫБОРЫ Горсовет 2021\Избирательные фонды\"/>
    </mc:Choice>
  </mc:AlternateContent>
  <bookViews>
    <workbookView xWindow="0" yWindow="0" windowWidth="28800" windowHeight="11700"/>
  </bookViews>
  <sheets>
    <sheet name="Отчет" sheetId="1" r:id="rId1"/>
  </sheets>
  <calcPr calcId="162913"/>
</workbook>
</file>

<file path=xl/calcChain.xml><?xml version="1.0" encoding="utf-8"?>
<calcChain xmlns="http://schemas.openxmlformats.org/spreadsheetml/2006/main">
  <c r="G5" i="1" l="1"/>
  <c r="F5" i="1"/>
  <c r="E5" i="1"/>
  <c r="B44" i="1" l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D5" i="1"/>
  <c r="C5" i="1"/>
  <c r="B5" i="1"/>
  <c r="A5" i="1"/>
</calcChain>
</file>

<file path=xl/sharedStrings.xml><?xml version="1.0" encoding="utf-8"?>
<sst xmlns="http://schemas.openxmlformats.org/spreadsheetml/2006/main" count="43" uniqueCount="35">
  <si>
    <t>В руб.</t>
  </si>
  <si>
    <t>1</t>
  </si>
  <si>
    <t/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</si>
  <si>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</si>
  <si>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</si>
  <si>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</si>
  <si>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</si>
  <si>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</si>
  <si>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</si>
  <si>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</si>
  <si>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</si>
  <si>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</si>
  <si>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</si>
  <si>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</si>
  <si>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</si>
  <si>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</si>
  <si>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</si>
  <si>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</si>
  <si>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</si>
  <si>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</si>
  <si>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</si>
  <si>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</si>
  <si>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</si>
  <si>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</si>
  <si>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</si>
  <si>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</si>
  <si>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</si>
  <si>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</si>
  <si>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</si>
  <si>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</si>
  <si>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</si>
  <si>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4.1</t>
  </si>
  <si>
    <t>Сведения о поступлении и расходовании средств избирательных фондов кандидатов (кросс-таблица на основании итоговых финансовых отчетов)</t>
  </si>
  <si>
    <t>Дополнительные выборы депутата Нижнекамского городского совета четвертого созыва</t>
  </si>
  <si>
    <t>Южный одномандатный избирательный округ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</si>
</sst>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Alignment="1">
      <alignment horizontal="right" vertical="center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textRotation="90"/>
    </xf>
    <xf numFmtId="0" fontId="5" fillId="3" borderId="1" xfId="0" applyNumberFormat="1" applyFont="1" applyFill="1" applyBorder="1" applyAlignment="1">
      <alignment horizontal="center" vertical="center" textRotation="90" wrapText="1"/>
    </xf>
    <xf numFmtId="0" fontId="4" fillId="3" borderId="1" xfId="0" applyNumberFormat="1" applyFont="1" applyFill="1" applyBorder="1" applyAlignment="1">
      <alignment horizontal="center" vertical="center" textRotation="90" wrapText="1"/>
    </xf>
    <xf numFmtId="0" fontId="0" fillId="0" borderId="0" xfId="0" quotePrefix="1" applyAlignment="1"/>
    <xf numFmtId="0" fontId="5" fillId="3" borderId="1" xfId="0" quotePrefix="1" applyNumberFormat="1" applyFont="1" applyFill="1" applyBorder="1" applyAlignment="1">
      <alignment horizontal="center" vertical="center" wrapText="1"/>
    </xf>
    <xf numFmtId="0" fontId="4" fillId="2" borderId="1" xfId="0" quotePrefix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abSelected="1" workbookViewId="0">
      <selection activeCell="D5" sqref="D5"/>
    </sheetView>
  </sheetViews>
  <sheetFormatPr defaultRowHeight="15" x14ac:dyDescent="0.25"/>
  <cols>
    <col min="1" max="1" width="6.140625" customWidth="1"/>
    <col min="2" max="2" width="42.140625" customWidth="1"/>
    <col min="3" max="3" width="3.5703125" customWidth="1"/>
    <col min="4" max="4" width="11.28515625" customWidth="1"/>
    <col min="5" max="6" width="9" customWidth="1"/>
    <col min="7" max="7" width="10.5703125" bestFit="1" customWidth="1"/>
    <col min="8" max="8" width="10.42578125" customWidth="1"/>
    <col min="9" max="9" width="8.140625" customWidth="1"/>
    <col min="10" max="10" width="7.85546875" customWidth="1"/>
    <col min="11" max="11" width="8.140625" customWidth="1"/>
    <col min="12" max="12" width="9" customWidth="1"/>
    <col min="13" max="13" width="8.7109375" customWidth="1"/>
  </cols>
  <sheetData>
    <row r="1" spans="1:12" ht="32.450000000000003" customHeight="1" x14ac:dyDescent="0.25">
      <c r="A1" s="13" t="s">
        <v>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5.75" x14ac:dyDescent="0.25">
      <c r="A2" s="15" t="s">
        <v>33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5.75" x14ac:dyDescent="0.25">
      <c r="A3" s="15" t="s">
        <v>34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x14ac:dyDescent="0.25">
      <c r="G4" t="s">
        <v>0</v>
      </c>
      <c r="L4" s="1"/>
    </row>
    <row r="5" spans="1:12" ht="65.25" x14ac:dyDescent="0.25">
      <c r="A5" s="2" t="str">
        <f>"№ строки"</f>
        <v>№ строки</v>
      </c>
      <c r="B5" s="3" t="str">
        <f>"Строка финансового отчета"</f>
        <v>Строка финансового отчета</v>
      </c>
      <c r="C5" s="5" t="str">
        <f>"Шифр строки"</f>
        <v>Шифр строки</v>
      </c>
      <c r="D5" s="5" t="str">
        <f>"Итого по всем кандидатам"</f>
        <v>Итого по всем кандидатам</v>
      </c>
      <c r="E5" s="6" t="str">
        <f>"Аюпов Динар Хамбольевич"</f>
        <v>Аюпов Динар Хамбольевич</v>
      </c>
      <c r="F5" s="6" t="str">
        <f>"Романова Елена Евгеньевна"</f>
        <v>Романова Елена Евгеньевна</v>
      </c>
      <c r="G5" s="6" t="str">
        <f>"Харитонов Алексей Владимирович"</f>
        <v>Харитонов Алексей Владимирович</v>
      </c>
    </row>
    <row r="6" spans="1:12" x14ac:dyDescent="0.25">
      <c r="A6" s="8" t="s">
        <v>1</v>
      </c>
      <c r="B6" s="3" t="str">
        <f>"2"</f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4"/>
    </row>
    <row r="7" spans="1:12" x14ac:dyDescent="0.25">
      <c r="A7" s="9" t="s">
        <v>1</v>
      </c>
      <c r="B7" s="10" t="str">
        <f>"Поступило средств в избирательный фонд, всего"</f>
        <v>Поступило средств в избирательный фонд, всего</v>
      </c>
      <c r="C7" s="11">
        <v>10</v>
      </c>
      <c r="D7" s="12">
        <v>249500</v>
      </c>
      <c r="E7" s="12">
        <v>0</v>
      </c>
      <c r="F7" s="12">
        <v>0</v>
      </c>
      <c r="G7" s="12">
        <v>249500</v>
      </c>
      <c r="H7" s="7"/>
    </row>
    <row r="8" spans="1:12" x14ac:dyDescent="0.25">
      <c r="A8" s="9" t="s">
        <v>2</v>
      </c>
      <c r="B8" s="11" t="str">
        <f>"в том числе"</f>
        <v>в том числе</v>
      </c>
      <c r="C8" s="11"/>
      <c r="D8" s="12"/>
      <c r="E8" s="12"/>
      <c r="F8" s="12"/>
      <c r="G8" s="12"/>
      <c r="H8" s="7"/>
    </row>
    <row r="9" spans="1:12" ht="25.5" x14ac:dyDescent="0.25">
      <c r="A9" s="9" t="s">
        <v>3</v>
      </c>
      <c r="B9" s="10" t="str">
        <f>"Поступило средств в установленном порядке для формирования избирательного фонда"</f>
        <v>Поступило средств в установленном порядке для формирования избирательного фонда</v>
      </c>
      <c r="C9" s="11">
        <v>20</v>
      </c>
      <c r="D9" s="12">
        <v>249500</v>
      </c>
      <c r="E9" s="12">
        <v>0</v>
      </c>
      <c r="F9" s="12">
        <v>0</v>
      </c>
      <c r="G9" s="12">
        <v>249500</v>
      </c>
      <c r="H9" s="7"/>
    </row>
    <row r="10" spans="1:12" x14ac:dyDescent="0.25">
      <c r="A10" s="9" t="s">
        <v>2</v>
      </c>
      <c r="B10" s="11" t="str">
        <f>"из них"</f>
        <v>из них</v>
      </c>
      <c r="C10" s="11"/>
      <c r="D10" s="12"/>
      <c r="E10" s="12"/>
      <c r="F10" s="12"/>
      <c r="G10" s="12"/>
      <c r="H10" s="7"/>
    </row>
    <row r="11" spans="1:12" ht="38.25" x14ac:dyDescent="0.25">
      <c r="A11" s="9" t="s">
        <v>4</v>
      </c>
      <c r="B11" s="10" t="str">
        <f>"Собственные средства политической партии / регионального отделения политической партии / кандидата"</f>
        <v>Собственные средства политической партии / регионального отделения политической партии / кандидата</v>
      </c>
      <c r="C11" s="11">
        <v>30</v>
      </c>
      <c r="D11" s="12">
        <v>249500</v>
      </c>
      <c r="E11" s="12">
        <v>0</v>
      </c>
      <c r="F11" s="12">
        <v>0</v>
      </c>
      <c r="G11" s="12">
        <v>249500</v>
      </c>
      <c r="H11" s="7"/>
    </row>
    <row r="12" spans="1:12" ht="25.5" x14ac:dyDescent="0.25">
      <c r="A12" s="9" t="s">
        <v>5</v>
      </c>
      <c r="B12" s="10" t="str">
        <f>"Средства, выделенные кандидату выдвинувшей его политической партией"</f>
        <v>Средства, выделенные кандидату выдвинувшей его политической партией</v>
      </c>
      <c r="C12" s="11">
        <v>40</v>
      </c>
      <c r="D12" s="12">
        <v>0</v>
      </c>
      <c r="E12" s="12">
        <v>0</v>
      </c>
      <c r="F12" s="12">
        <v>0</v>
      </c>
      <c r="G12" s="12">
        <v>0</v>
      </c>
      <c r="H12" s="7"/>
    </row>
    <row r="13" spans="1:12" x14ac:dyDescent="0.25">
      <c r="A13" s="9" t="s">
        <v>6</v>
      </c>
      <c r="B13" s="10" t="str">
        <f>"Добровольные пожертвования гражданина"</f>
        <v>Добровольные пожертвования гражданина</v>
      </c>
      <c r="C13" s="11">
        <v>50</v>
      </c>
      <c r="D13" s="12">
        <v>0</v>
      </c>
      <c r="E13" s="12">
        <v>0</v>
      </c>
      <c r="F13" s="12">
        <v>0</v>
      </c>
      <c r="G13" s="12">
        <v>0</v>
      </c>
      <c r="H13" s="7"/>
    </row>
    <row r="14" spans="1:12" ht="25.5" x14ac:dyDescent="0.25">
      <c r="A14" s="9" t="s">
        <v>7</v>
      </c>
      <c r="B14" s="10" t="str">
        <f>"Добровольные пожертвования юридического лица"</f>
        <v>Добровольные пожертвования юридического лица</v>
      </c>
      <c r="C14" s="11">
        <v>60</v>
      </c>
      <c r="D14" s="12">
        <v>0</v>
      </c>
      <c r="E14" s="12">
        <v>0</v>
      </c>
      <c r="F14" s="12">
        <v>0</v>
      </c>
      <c r="G14" s="12">
        <v>0</v>
      </c>
      <c r="H14" s="7"/>
    </row>
    <row r="15" spans="1:12" ht="51" x14ac:dyDescent="0.25">
      <c r="A15" s="9" t="s">
        <v>8</v>
      </c>
      <c r="B15" s="10" t="str">
        <f>"Поступило в избирательный фонд денежных средств, подпадающих под действие ч.2, 4, 8 ст.71 Федерального закона от 22.02.2014 г. №20-ФЗ и п.6 ст.58 Федерального закона от 12.06.2002 г. №67-ФЗ"</f>
        <v>Поступило в избирательный фонд денежных средств, подпадающих под действие ч.2, 4, 8 ст.71 Федерального закона от 22.02.2014 г. №20-ФЗ и п.6 ст.58 Федерального закона от 12.06.2002 г. №67-ФЗ</v>
      </c>
      <c r="C15" s="11">
        <v>70</v>
      </c>
      <c r="D15" s="12">
        <v>0</v>
      </c>
      <c r="E15" s="12">
        <v>0</v>
      </c>
      <c r="F15" s="12">
        <v>0</v>
      </c>
      <c r="G15" s="12">
        <v>0</v>
      </c>
      <c r="H15" s="7"/>
    </row>
    <row r="16" spans="1:12" x14ac:dyDescent="0.25">
      <c r="A16" s="9" t="s">
        <v>2</v>
      </c>
      <c r="B16" s="11" t="str">
        <f>"из них"</f>
        <v>из них</v>
      </c>
      <c r="C16" s="11"/>
      <c r="D16" s="12"/>
      <c r="E16" s="12"/>
      <c r="F16" s="12"/>
      <c r="G16" s="12"/>
      <c r="H16" s="7"/>
    </row>
    <row r="17" spans="1:8" ht="51" x14ac:dyDescent="0.25">
      <c r="A17" s="9" t="s">
        <v>9</v>
      </c>
      <c r="B17" s="10" t="str">
        <f>"Собственные средства политической партии / регионального отделения политической партии / кандидата / средства, выделенные кандидату выдвинувшей его политической партией"</f>
        <v>Собственные средства политической партии / регионального отделения политической партии / кандидата / средства, выделенные кандидату выдвинувшей его политической партией</v>
      </c>
      <c r="C17" s="11">
        <v>80</v>
      </c>
      <c r="D17" s="12">
        <v>0</v>
      </c>
      <c r="E17" s="12">
        <v>0</v>
      </c>
      <c r="F17" s="12">
        <v>0</v>
      </c>
      <c r="G17" s="12">
        <v>0</v>
      </c>
      <c r="H17" s="7"/>
    </row>
    <row r="18" spans="1:8" x14ac:dyDescent="0.25">
      <c r="A18" s="9" t="s">
        <v>10</v>
      </c>
      <c r="B18" s="10" t="str">
        <f>"Средства гражданина"</f>
        <v>Средства гражданина</v>
      </c>
      <c r="C18" s="11">
        <v>90</v>
      </c>
      <c r="D18" s="12">
        <v>0</v>
      </c>
      <c r="E18" s="12">
        <v>0</v>
      </c>
      <c r="F18" s="12">
        <v>0</v>
      </c>
      <c r="G18" s="12">
        <v>0</v>
      </c>
      <c r="H18" s="7"/>
    </row>
    <row r="19" spans="1:8" x14ac:dyDescent="0.25">
      <c r="A19" s="9" t="s">
        <v>11</v>
      </c>
      <c r="B19" s="10" t="str">
        <f>"Средства юридического лица"</f>
        <v>Средства юридического лица</v>
      </c>
      <c r="C19" s="11">
        <v>100</v>
      </c>
      <c r="D19" s="12">
        <v>0</v>
      </c>
      <c r="E19" s="12">
        <v>0</v>
      </c>
      <c r="F19" s="12">
        <v>0</v>
      </c>
      <c r="G19" s="12">
        <v>0</v>
      </c>
      <c r="H19" s="7"/>
    </row>
    <row r="20" spans="1:8" ht="25.5" x14ac:dyDescent="0.25">
      <c r="A20" s="9" t="s">
        <v>12</v>
      </c>
      <c r="B20" s="10" t="str">
        <f>"Возвращено денежных средств из избирательного фонда, всего"</f>
        <v>Возвращено денежных средств из избирательного фонда, всего</v>
      </c>
      <c r="C20" s="11">
        <v>110</v>
      </c>
      <c r="D20" s="12">
        <v>0</v>
      </c>
      <c r="E20" s="12">
        <v>0</v>
      </c>
      <c r="F20" s="12">
        <v>0</v>
      </c>
      <c r="G20" s="12">
        <v>0</v>
      </c>
      <c r="H20" s="7"/>
    </row>
    <row r="21" spans="1:8" x14ac:dyDescent="0.25">
      <c r="A21" s="9" t="s">
        <v>2</v>
      </c>
      <c r="B21" s="11" t="str">
        <f>"из них"</f>
        <v>из них</v>
      </c>
      <c r="C21" s="11"/>
      <c r="D21" s="12"/>
      <c r="E21" s="12"/>
      <c r="F21" s="12"/>
      <c r="G21" s="12"/>
      <c r="H21" s="7"/>
    </row>
    <row r="22" spans="1:8" x14ac:dyDescent="0.25">
      <c r="A22" s="9" t="s">
        <v>13</v>
      </c>
      <c r="B22" s="10" t="str">
        <f>"Перечислено в доход федерального бюджета"</f>
        <v>Перечислено в доход федерального бюджета</v>
      </c>
      <c r="C22" s="11">
        <v>120</v>
      </c>
      <c r="D22" s="12">
        <v>0</v>
      </c>
      <c r="E22" s="12">
        <v>0</v>
      </c>
      <c r="F22" s="12">
        <v>0</v>
      </c>
      <c r="G22" s="12">
        <v>0</v>
      </c>
      <c r="H22" s="7"/>
    </row>
    <row r="23" spans="1:8" ht="25.5" x14ac:dyDescent="0.25">
      <c r="A23" s="9" t="s">
        <v>14</v>
      </c>
      <c r="B23" s="10" t="str">
        <f>"Возвращено денежных средств, поступивших с нарушением установленного порядка"</f>
        <v>Возвращено денежных средств, поступивших с нарушением установленного порядка</v>
      </c>
      <c r="C23" s="11">
        <v>130</v>
      </c>
      <c r="D23" s="12">
        <v>0</v>
      </c>
      <c r="E23" s="12">
        <v>0</v>
      </c>
      <c r="F23" s="12">
        <v>0</v>
      </c>
      <c r="G23" s="12">
        <v>0</v>
      </c>
      <c r="H23" s="7"/>
    </row>
    <row r="24" spans="1:8" x14ac:dyDescent="0.25">
      <c r="A24" s="9" t="s">
        <v>2</v>
      </c>
      <c r="B24" s="11" t="str">
        <f>"из них"</f>
        <v>из них</v>
      </c>
      <c r="C24" s="11"/>
      <c r="D24" s="12"/>
      <c r="E24" s="12"/>
      <c r="F24" s="12"/>
      <c r="G24" s="12"/>
      <c r="H24" s="7"/>
    </row>
    <row r="25" spans="1:8" ht="38.25" x14ac:dyDescent="0.25">
      <c r="A25" s="9" t="s">
        <v>15</v>
      </c>
      <c r="B25" s="10" t="str">
        <f>"Гражданам, которым запрещено осуществлять пожертвования либо не указавшим обязательные сведения в платежном документе"</f>
        <v>Гражданам, которым запрещено осуществлять пожертвования либо не указавшим обязательные сведения в платежном документе</v>
      </c>
      <c r="C25" s="11">
        <v>140</v>
      </c>
      <c r="D25" s="12">
        <v>0</v>
      </c>
      <c r="E25" s="12">
        <v>0</v>
      </c>
      <c r="F25" s="12">
        <v>0</v>
      </c>
      <c r="G25" s="12">
        <v>0</v>
      </c>
      <c r="H25" s="7"/>
    </row>
    <row r="26" spans="1:8" ht="38.25" x14ac:dyDescent="0.25">
      <c r="A26" s="9" t="s">
        <v>16</v>
      </c>
      <c r="B26" s="10" t="str">
        <f>"Юридическим лицам, которым запрещено осуществлять пожертвования либо не указавшим обязательные сведения в платежном документе"</f>
        <v>Юридическим лицам, которым запрещено осуществлять пожертвования либо не указавшим обязательные сведения в платежном документе</v>
      </c>
      <c r="C26" s="11">
        <v>150</v>
      </c>
      <c r="D26" s="12">
        <v>0</v>
      </c>
      <c r="E26" s="12">
        <v>0</v>
      </c>
      <c r="F26" s="12">
        <v>0</v>
      </c>
      <c r="G26" s="12">
        <v>0</v>
      </c>
      <c r="H26" s="7"/>
    </row>
    <row r="27" spans="1:8" ht="25.5" x14ac:dyDescent="0.25">
      <c r="A27" s="9" t="s">
        <v>17</v>
      </c>
      <c r="B27" s="10" t="str">
        <f>"Средств, поступивших с превышением предельного размера"</f>
        <v>Средств, поступивших с превышением предельного размера</v>
      </c>
      <c r="C27" s="11">
        <v>160</v>
      </c>
      <c r="D27" s="12">
        <v>0</v>
      </c>
      <c r="E27" s="12">
        <v>0</v>
      </c>
      <c r="F27" s="12">
        <v>0</v>
      </c>
      <c r="G27" s="12">
        <v>0</v>
      </c>
      <c r="H27" s="7"/>
    </row>
    <row r="28" spans="1:8" ht="25.5" x14ac:dyDescent="0.25">
      <c r="A28" s="9" t="s">
        <v>18</v>
      </c>
      <c r="B28" s="10" t="str">
        <f>"Возвращено денежных средств, поступивших в установленном порядке"</f>
        <v>Возвращено денежных средств, поступивших в установленном порядке</v>
      </c>
      <c r="C28" s="11">
        <v>170</v>
      </c>
      <c r="D28" s="12">
        <v>0</v>
      </c>
      <c r="E28" s="12">
        <v>0</v>
      </c>
      <c r="F28" s="12">
        <v>0</v>
      </c>
      <c r="G28" s="12">
        <v>0</v>
      </c>
      <c r="H28" s="7"/>
    </row>
    <row r="29" spans="1:8" x14ac:dyDescent="0.25">
      <c r="A29" s="9" t="s">
        <v>19</v>
      </c>
      <c r="B29" s="10" t="str">
        <f>"Израсходовано средств, всего"</f>
        <v>Израсходовано средств, всего</v>
      </c>
      <c r="C29" s="11">
        <v>180</v>
      </c>
      <c r="D29" s="12">
        <v>249500</v>
      </c>
      <c r="E29" s="12">
        <v>0</v>
      </c>
      <c r="F29" s="12">
        <v>0</v>
      </c>
      <c r="G29" s="12">
        <v>249500</v>
      </c>
      <c r="H29" s="7"/>
    </row>
    <row r="30" spans="1:8" x14ac:dyDescent="0.25">
      <c r="A30" s="9" t="s">
        <v>2</v>
      </c>
      <c r="B30" s="11" t="str">
        <f>"из них"</f>
        <v>из них</v>
      </c>
      <c r="C30" s="11"/>
      <c r="D30" s="12"/>
      <c r="E30" s="12"/>
      <c r="F30" s="12"/>
      <c r="G30" s="12"/>
      <c r="H30" s="7"/>
    </row>
    <row r="31" spans="1:8" x14ac:dyDescent="0.25">
      <c r="A31" s="9" t="s">
        <v>20</v>
      </c>
      <c r="B31" s="10" t="str">
        <f>"На организацию сбора подписей избирателей"</f>
        <v>На организацию сбора подписей избирателей</v>
      </c>
      <c r="C31" s="11">
        <v>190</v>
      </c>
      <c r="D31" s="12">
        <v>0</v>
      </c>
      <c r="E31" s="12">
        <v>0</v>
      </c>
      <c r="F31" s="12">
        <v>0</v>
      </c>
      <c r="G31" s="12">
        <v>0</v>
      </c>
      <c r="H31" s="7"/>
    </row>
    <row r="32" spans="1:8" x14ac:dyDescent="0.25">
      <c r="A32" s="9" t="s">
        <v>2</v>
      </c>
      <c r="B32" s="11" t="str">
        <f>"из них"</f>
        <v>из них</v>
      </c>
      <c r="C32" s="11"/>
      <c r="D32" s="12"/>
      <c r="E32" s="12"/>
      <c r="F32" s="12"/>
      <c r="G32" s="12"/>
      <c r="H32" s="7"/>
    </row>
    <row r="33" spans="1:13" ht="25.5" x14ac:dyDescent="0.25">
      <c r="A33" s="9" t="s">
        <v>21</v>
      </c>
      <c r="B33" s="10" t="str">
        <f>"Из них на оплату труда лиц, привлекаемых для сбора подписей избирателей"</f>
        <v>Из них на оплату труда лиц, привлекаемых для сбора подписей избирателей</v>
      </c>
      <c r="C33" s="11">
        <v>200</v>
      </c>
      <c r="D33" s="12">
        <v>0</v>
      </c>
      <c r="E33" s="12">
        <v>0</v>
      </c>
      <c r="F33" s="12">
        <v>0</v>
      </c>
      <c r="G33" s="12">
        <v>0</v>
      </c>
      <c r="H33" s="7"/>
    </row>
    <row r="34" spans="1:13" ht="25.5" x14ac:dyDescent="0.25">
      <c r="A34" s="9" t="s">
        <v>22</v>
      </c>
      <c r="B34" s="10" t="str">
        <f>"На предвыборную агитацию через организации телерадиовещания"</f>
        <v>На предвыборную агитацию через организации телерадиовещания</v>
      </c>
      <c r="C34" s="11">
        <v>210</v>
      </c>
      <c r="D34" s="12">
        <v>0</v>
      </c>
      <c r="E34" s="12">
        <v>0</v>
      </c>
      <c r="F34" s="12">
        <v>0</v>
      </c>
      <c r="G34" s="12">
        <v>0</v>
      </c>
      <c r="H34" s="7"/>
    </row>
    <row r="35" spans="1:13" ht="25.5" x14ac:dyDescent="0.25">
      <c r="A35" s="9" t="s">
        <v>23</v>
      </c>
      <c r="B35" s="10" t="str">
        <f>"На предвыборную агитацию через редакции периодических печатных изданий"</f>
        <v>На предвыборную агитацию через редакции периодических печатных изданий</v>
      </c>
      <c r="C35" s="11">
        <v>220</v>
      </c>
      <c r="D35" s="12">
        <v>0</v>
      </c>
      <c r="E35" s="12">
        <v>0</v>
      </c>
      <c r="F35" s="12">
        <v>0</v>
      </c>
      <c r="G35" s="12">
        <v>0</v>
      </c>
      <c r="H35" s="7"/>
    </row>
    <row r="36" spans="1:13" ht="25.5" x14ac:dyDescent="0.25">
      <c r="A36" s="9" t="s">
        <v>24</v>
      </c>
      <c r="B36" s="10" t="str">
        <f>"На предвыборную агитацию через сетевые издания"</f>
        <v>На предвыборную агитацию через сетевые издания</v>
      </c>
      <c r="C36" s="11">
        <v>230</v>
      </c>
      <c r="D36" s="12">
        <v>0</v>
      </c>
      <c r="E36" s="12">
        <v>0</v>
      </c>
      <c r="F36" s="12">
        <v>0</v>
      </c>
      <c r="G36" s="12">
        <v>0</v>
      </c>
      <c r="H36" s="7"/>
    </row>
    <row r="37" spans="1:13" ht="25.5" x14ac:dyDescent="0.25">
      <c r="A37" s="9" t="s">
        <v>25</v>
      </c>
      <c r="B37" s="10" t="str">
        <f>"На выпуск и распространение печатных и иных агитационных материалов"</f>
        <v>На выпуск и распространение печатных и иных агитационных материалов</v>
      </c>
      <c r="C37" s="11">
        <v>240</v>
      </c>
      <c r="D37" s="12">
        <v>203624</v>
      </c>
      <c r="E37" s="12">
        <v>0</v>
      </c>
      <c r="F37" s="12">
        <v>0</v>
      </c>
      <c r="G37" s="12">
        <v>203624</v>
      </c>
      <c r="H37" s="7"/>
    </row>
    <row r="38" spans="1:13" ht="25.5" x14ac:dyDescent="0.25">
      <c r="A38" s="9" t="s">
        <v>26</v>
      </c>
      <c r="B38" s="10" t="str">
        <f>"На проведение публичных массовых мероприятий"</f>
        <v>На проведение публичных массовых мероприятий</v>
      </c>
      <c r="C38" s="11">
        <v>250</v>
      </c>
      <c r="D38" s="12">
        <v>0</v>
      </c>
      <c r="E38" s="12">
        <v>0</v>
      </c>
      <c r="F38" s="12">
        <v>0</v>
      </c>
      <c r="G38" s="12">
        <v>0</v>
      </c>
      <c r="H38" s="7"/>
    </row>
    <row r="39" spans="1:13" ht="25.5" x14ac:dyDescent="0.25">
      <c r="A39" s="9" t="s">
        <v>27</v>
      </c>
      <c r="B39" s="10" t="str">
        <f>"На оплату работ (услуг) информационного и консультационного характера"</f>
        <v>На оплату работ (услуг) информационного и консультационного характера</v>
      </c>
      <c r="C39" s="11">
        <v>260</v>
      </c>
      <c r="D39" s="12">
        <v>0</v>
      </c>
      <c r="E39" s="12">
        <v>0</v>
      </c>
      <c r="F39" s="12">
        <v>0</v>
      </c>
      <c r="G39" s="12">
        <v>0</v>
      </c>
      <c r="H39" s="7"/>
    </row>
    <row r="40" spans="1:13" ht="38.25" x14ac:dyDescent="0.25">
      <c r="A40" s="9" t="s">
        <v>28</v>
      </c>
      <c r="B40" s="10" t="str">
        <f>"На оплату других работ (услуг), выполненных (оказанных) юридическими лицами или гражданами России по договорам"</f>
        <v>На оплату других работ (услуг), выполненных (оказанных) юридическими лицами или гражданами России по договорам</v>
      </c>
      <c r="C40" s="11">
        <v>270</v>
      </c>
      <c r="D40" s="12">
        <v>20000</v>
      </c>
      <c r="E40" s="12">
        <v>0</v>
      </c>
      <c r="F40" s="12">
        <v>0</v>
      </c>
      <c r="G40" s="12">
        <v>20000</v>
      </c>
      <c r="H40" s="7"/>
    </row>
    <row r="41" spans="1:13" ht="38.25" x14ac:dyDescent="0.25">
      <c r="A41" s="9" t="s">
        <v>29</v>
      </c>
      <c r="B41" s="10" t="str">
        <f>"На оплату иных расходов, непосредственно связанных с проведением избирательной кампании"</f>
        <v>На оплату иных расходов, непосредственно связанных с проведением избирательной кампании</v>
      </c>
      <c r="C41" s="11">
        <v>280</v>
      </c>
      <c r="D41" s="12">
        <v>25876</v>
      </c>
      <c r="E41" s="12">
        <v>0</v>
      </c>
      <c r="F41" s="12">
        <v>0</v>
      </c>
      <c r="G41" s="12">
        <v>25876</v>
      </c>
      <c r="H41" s="7"/>
    </row>
    <row r="42" spans="1:13" ht="38.25" x14ac:dyDescent="0.25">
      <c r="A42" s="9" t="s">
        <v>30</v>
      </c>
      <c r="B42" s="10" t="str">
        <f>"Остаток средств фонда на дату сдачи отчета (заверяется банковской справкой) (стр.300 = стр.10 - стр.110 - стр.180 - стр.290)"</f>
        <v>Остаток средств фонда на дату сдачи отчета (заверяется банковской справкой) (стр.300 = стр.10 - стр.110 - стр.180 - стр.290)</v>
      </c>
      <c r="C42" s="11">
        <v>300</v>
      </c>
      <c r="D42" s="12">
        <v>0</v>
      </c>
      <c r="E42" s="12">
        <v>0</v>
      </c>
      <c r="F42" s="12">
        <v>0</v>
      </c>
      <c r="G42" s="12">
        <v>0</v>
      </c>
      <c r="H42" s="7"/>
    </row>
    <row r="43" spans="1:13" x14ac:dyDescent="0.25">
      <c r="A43" s="9" t="s">
        <v>2</v>
      </c>
      <c r="B43" s="11" t="str">
        <f>"из них"</f>
        <v>из них</v>
      </c>
      <c r="C43" s="11"/>
      <c r="D43" s="12"/>
      <c r="E43" s="12"/>
      <c r="F43" s="12"/>
      <c r="G43" s="12"/>
      <c r="H43" s="7"/>
    </row>
    <row r="44" spans="1:13" ht="38.25" x14ac:dyDescent="0.25">
      <c r="A44" s="9" t="s">
        <v>31</v>
      </c>
      <c r="B44" s="10" t="str">
        <f>"Распределено неизрасходованного остатка средств фонда пропорционально перечисленным в избирательный фонд денежным средствам"</f>
        <v>Распределено неизрасходованного остатка средств фонда пропорционально перечисленным в избирательный фонд денежным средствам</v>
      </c>
      <c r="C44" s="11">
        <v>290</v>
      </c>
      <c r="D44" s="12">
        <v>0</v>
      </c>
      <c r="E44" s="12">
        <v>0</v>
      </c>
      <c r="F44" s="12">
        <v>0</v>
      </c>
      <c r="G44" s="12">
        <v>0</v>
      </c>
      <c r="H44" s="7"/>
    </row>
    <row r="45" spans="1:13" x14ac:dyDescent="0.25">
      <c r="M45" s="7"/>
    </row>
  </sheetData>
  <mergeCells count="3">
    <mergeCell ref="A1:L1"/>
    <mergeCell ref="A2:L2"/>
    <mergeCell ref="A3:L3"/>
  </mergeCells>
  <pageMargins left="0.34722222222222221" right="0.1388888888888889" top="0.1388888888888889" bottom="0.1388888888888889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Kfpp16</dc:creator>
  <cp:lastModifiedBy>TIK</cp:lastModifiedBy>
  <cp:lastPrinted>2021-11-03T10:04:22Z</cp:lastPrinted>
  <dcterms:created xsi:type="dcterms:W3CDTF">2021-11-03T10:10:34Z</dcterms:created>
  <dcterms:modified xsi:type="dcterms:W3CDTF">2021-11-03T11:28:58Z</dcterms:modified>
</cp:coreProperties>
</file>